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perations\Marketing\The Barrow\201509\"/>
    </mc:Choice>
  </mc:AlternateContent>
  <bookViews>
    <workbookView xWindow="0" yWindow="0" windowWidth="28230" windowHeight="12585"/>
  </bookViews>
  <sheets>
    <sheet name="About" sheetId="2" r:id="rId1"/>
    <sheet name="SUBTOTAL Example" sheetId="1" r:id="rId2"/>
  </sheets>
  <calcPr calcId="152511" calcMode="autoNoTable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50" i="1"/>
  <c r="E51" i="1" s="1"/>
  <c r="E30" i="1"/>
  <c r="E20" i="1"/>
  <c r="E11" i="1"/>
  <c r="E32" i="1" l="1"/>
  <c r="E37" i="1" s="1"/>
  <c r="E22" i="1"/>
  <c r="E42" i="1" l="1"/>
  <c r="E46" i="1" s="1"/>
</calcChain>
</file>

<file path=xl/comments1.xml><?xml version="1.0" encoding="utf-8"?>
<comments xmlns="http://schemas.openxmlformats.org/spreadsheetml/2006/main">
  <authors>
    <author>Jeff Robson</author>
  </authors>
  <commentList>
    <comment ref="E39" authorId="0" shapeId="0">
      <text>
        <r>
          <rPr>
            <b/>
            <sz val="8"/>
            <color indexed="81"/>
            <rFont val="Tahoma"/>
            <family val="2"/>
          </rPr>
          <t>SUBTOTAL:</t>
        </r>
        <r>
          <rPr>
            <sz val="8"/>
            <color indexed="81"/>
            <rFont val="Tahoma"/>
            <family val="2"/>
          </rPr>
          <t xml:space="preserve">
Using the SUBTOTAL function produces a result that is ignored by the subtotal formulas below even though the SUBTOTAL function is inside an AVERAGE function
When the formula is changed to =AVERAGE(E46,E46+E47)*5%
the calculation produces the correct result</t>
        </r>
      </text>
    </comment>
  </commentList>
</comments>
</file>

<file path=xl/sharedStrings.xml><?xml version="1.0" encoding="utf-8"?>
<sst xmlns="http://schemas.openxmlformats.org/spreadsheetml/2006/main" count="40" uniqueCount="37">
  <si>
    <t>Income</t>
  </si>
  <si>
    <t>Revenue from Projects</t>
  </si>
  <si>
    <t>Project Management Fees</t>
  </si>
  <si>
    <t>Total Revenue from Projects</t>
  </si>
  <si>
    <t>Direct Expenses</t>
  </si>
  <si>
    <t>Direct Salaries (including on-costs)</t>
  </si>
  <si>
    <t>Overhead Expenses</t>
  </si>
  <si>
    <t>Total Direct Expenses</t>
  </si>
  <si>
    <t>Gross Profit</t>
  </si>
  <si>
    <t>Indirect Salaries (including on-costs)</t>
  </si>
  <si>
    <t>Total Overhead Expenses</t>
  </si>
  <si>
    <t>EBITDA</t>
  </si>
  <si>
    <t>Depreciation Expense</t>
  </si>
  <si>
    <t>Amortisation Expense</t>
  </si>
  <si>
    <t>EBIT</t>
  </si>
  <si>
    <t>Interest Income</t>
  </si>
  <si>
    <t>Interest Expense</t>
  </si>
  <si>
    <t>EBT</t>
  </si>
  <si>
    <t>Tax Expense</t>
  </si>
  <si>
    <t>NPAT</t>
  </si>
  <si>
    <t>Construction Profit</t>
  </si>
  <si>
    <t>Royalty Payable</t>
  </si>
  <si>
    <t>Materials Cost</t>
  </si>
  <si>
    <t>Opening Cash</t>
  </si>
  <si>
    <t>Movement excluding interest</t>
  </si>
  <si>
    <t>Interest</t>
  </si>
  <si>
    <t>Closing Cash</t>
  </si>
  <si>
    <t>Equipment Leasing Revenue</t>
  </si>
  <si>
    <t>=AVERAGE(E46,E46+SUBTOTAL(9,E47))*5%</t>
  </si>
  <si>
    <t>=AVERAGE(E46,E46+E47)*5%</t>
  </si>
  <si>
    <t>&lt;== EBT and NPAT display an incorrect result if Interest contains a SUBTOTAL formula</t>
  </si>
  <si>
    <t>These 2 formulas produce the same Interest income:</t>
  </si>
  <si>
    <t>SUBTOTAL Weirdness Example</t>
  </si>
  <si>
    <t>Version:</t>
  </si>
  <si>
    <t>Developer:</t>
  </si>
  <si>
    <t>Jeff Robson</t>
  </si>
  <si>
    <t>jrobson@accessanalytic.com.au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</si>
</sst>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6" fontId="0" fillId="0" borderId="0" xfId="0" applyNumberFormat="1"/>
    <xf numFmtId="0" fontId="2" fillId="0" borderId="0" xfId="2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1" xfId="3" applyProtection="1">
      <protection locked="0"/>
    </xf>
    <xf numFmtId="6" fontId="3" fillId="0" borderId="1" xfId="3" applyNumberFormat="1"/>
    <xf numFmtId="6" fontId="0" fillId="2" borderId="0" xfId="0" applyNumberFormat="1" applyFill="1"/>
    <xf numFmtId="0" fontId="0" fillId="0" borderId="0" xfId="0" quotePrefix="1"/>
    <xf numFmtId="0" fontId="1" fillId="0" borderId="0" xfId="1"/>
    <xf numFmtId="0" fontId="6" fillId="0" borderId="0" xfId="0" applyFont="1" applyAlignment="1">
      <alignment horizontal="right"/>
    </xf>
    <xf numFmtId="0" fontId="6" fillId="0" borderId="0" xfId="0" applyFont="1"/>
    <xf numFmtId="2" fontId="6" fillId="0" borderId="0" xfId="0" applyNumberFormat="1" applyFont="1" applyAlignment="1">
      <alignment horizontal="left"/>
    </xf>
    <xf numFmtId="0" fontId="8" fillId="0" borderId="0" xfId="4" applyFont="1"/>
  </cellXfs>
  <cellStyles count="5">
    <cellStyle name="Heading 4" xfId="2" builtinId="19"/>
    <cellStyle name="Hyperlink" xfId="4" builtinId="8"/>
    <cellStyle name="Normal" xfId="0" builtinId="0"/>
    <cellStyle name="Title" xfId="1" builtinId="1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ccessanalytic.com.au/" TargetMode="External"/><Relationship Id="rId2" Type="http://schemas.openxmlformats.org/officeDocument/2006/relationships/hyperlink" Target="http://www.accessanalytic.com.au" TargetMode="External"/><Relationship Id="rId1" Type="http://schemas.openxmlformats.org/officeDocument/2006/relationships/image" Target="../media/image1.gif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133351</xdr:colOff>
      <xdr:row>0</xdr:row>
      <xdr:rowOff>28575</xdr:rowOff>
    </xdr:from>
    <xdr:to>
      <xdr:col>9</xdr:col>
      <xdr:colOff>209551</xdr:colOff>
      <xdr:row>2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6" y="28575"/>
          <a:ext cx="1905000" cy="371475"/>
        </a:xfrm>
        <a:prstGeom prst="rect">
          <a:avLst/>
        </a:prstGeom>
      </xdr:spPr>
    </xdr:pic>
    <xdr:clientData/>
  </xdr:twoCellAnchor>
  <xdr:twoCellAnchor>
    <xdr:from>
      <xdr:col>7</xdr:col>
      <xdr:colOff>600076</xdr:colOff>
      <xdr:row>2</xdr:row>
      <xdr:rowOff>19050</xdr:rowOff>
    </xdr:from>
    <xdr:to>
      <xdr:col>10</xdr:col>
      <xdr:colOff>400051</xdr:colOff>
      <xdr:row>8</xdr:row>
      <xdr:rowOff>85725</xdr:rowOff>
    </xdr:to>
    <xdr:sp macro="" textlink="">
      <xdr:nvSpPr>
        <xdr:cNvPr id="3" name="TextBox 2">
          <a:hlinkClick xmlns:r="http://schemas.openxmlformats.org/officeDocument/2006/relationships" r:id="rId2"/>
        </xdr:cNvPr>
        <xdr:cNvSpPr txBox="1"/>
      </xdr:nvSpPr>
      <xdr:spPr>
        <a:xfrm>
          <a:off x="4533901" y="400050"/>
          <a:ext cx="1628775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800"/>
            <a:t>Suite 143, 580 Hay St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800"/>
            <a:t>Perth ,Western </a:t>
          </a:r>
          <a:r>
            <a:rPr lang="en-AU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Australia </a:t>
          </a:r>
          <a:r>
            <a:rPr lang="en-AU" sz="800"/>
            <a:t>6000</a:t>
          </a:r>
        </a:p>
        <a:p>
          <a:pPr algn="l"/>
          <a:endParaRPr lang="en-AU" sz="800"/>
        </a:p>
        <a:p>
          <a:pPr algn="l"/>
          <a:r>
            <a:rPr lang="en-AU" sz="800"/>
            <a:t>tel: +61 8 6210 8500</a:t>
          </a:r>
        </a:p>
        <a:p>
          <a:pPr algn="l"/>
          <a:r>
            <a:rPr lang="en-AU" sz="800"/>
            <a:t>fax: +61 6210 1662</a:t>
          </a:r>
        </a:p>
        <a:p>
          <a:pPr algn="l"/>
          <a:endParaRPr lang="en-AU" sz="800"/>
        </a:p>
        <a:p>
          <a:pPr algn="l"/>
          <a:r>
            <a:rPr lang="en-AU" sz="800"/>
            <a:t>www.accessanalytic.com.au</a:t>
          </a:r>
        </a:p>
        <a:p>
          <a:pPr algn="l"/>
          <a:r>
            <a:rPr lang="en-AU" sz="800"/>
            <a:t>info@accessanalytic.com.au</a:t>
          </a:r>
        </a:p>
      </xdr:txBody>
    </xdr:sp>
    <xdr:clientData/>
  </xdr:twoCellAnchor>
  <xdr:twoCellAnchor>
    <xdr:from>
      <xdr:col>0</xdr:col>
      <xdr:colOff>0</xdr:colOff>
      <xdr:row>29</xdr:row>
      <xdr:rowOff>28575</xdr:rowOff>
    </xdr:from>
    <xdr:to>
      <xdr:col>10</xdr:col>
      <xdr:colOff>304801</xdr:colOff>
      <xdr:row>75</xdr:row>
      <xdr:rowOff>133350</xdr:rowOff>
    </xdr:to>
    <xdr:sp macro="" textlink="">
      <xdr:nvSpPr>
        <xdr:cNvPr id="4" name="TextBox 3"/>
        <xdr:cNvSpPr txBox="1"/>
      </xdr:nvSpPr>
      <xdr:spPr>
        <a:xfrm>
          <a:off x="0" y="5553075"/>
          <a:ext cx="6067426" cy="886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provide AMAZING Excel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solutions that enable companies to grow faster, reduce costs and reduce risk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endParaRPr lang="en-AU" sz="1100"/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Our Services fall into three groups: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600" b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Helping Companies Grow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Process Improvement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streamlining processes to create flexible, scalable processes.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Financial Modelling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to forecast results (e.g. equity/loan capital raising, business planning, feasibility studies, project economics etc.) with sensitivity and scenario analysis to support decision-making with confidence.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Reporting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tailored dashboards and KPIs using Excel and Power BI to connect to both cloud and on-premise data, thereby allowing companies to keep on top of their operations, gain insights, and make data-driven decisions.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Training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training in all of these areas to transfer skills to support further growth.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600" b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Helping Companies Control Cost</a:t>
          </a:r>
          <a:endParaRPr lang="en-US" sz="1600" b="0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Process Improvement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efficient Excel-based processes that reduce the need for manual input.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Financial Modelling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Excel-based budgeting and forecasting systems that enable companies to efficiently control and monitor their costs.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Reporting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reporting to assist Finance, Human Resources and Operations with their areas of responsibility for cost control.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Training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assisting staff to become more productive and reduce the need for additional resources.  Courses are provided on an in-house basis, which often results in a cost saving of 50% or more compared to public courses.</a:t>
          </a: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600" b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Helping Companies Reduce Risk</a:t>
          </a:r>
          <a:endParaRPr lang="en-US" sz="1600" b="0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Process Improvement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by automating processes, companies not only save time, they also reduce the errors and risks that result from manual inputs.  This results in more accurate data, which can provide better analysis.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Financial Modelling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independent model auditing services to provide assurance that key models are producing accurate results and can be relied upon.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Reporting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reporting that focuses on the right data at the right time to provide transparency &amp; visibility.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Training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financial modelling best practices to reduce risk and improve quality.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are based in Perth, Western Australia and the business was established in 2000.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200026</xdr:colOff>
      <xdr:row>10</xdr:row>
      <xdr:rowOff>95250</xdr:rowOff>
    </xdr:from>
    <xdr:to>
      <xdr:col>10</xdr:col>
      <xdr:colOff>152401</xdr:colOff>
      <xdr:row>28</xdr:row>
      <xdr:rowOff>38100</xdr:rowOff>
    </xdr:to>
    <xdr:pic>
      <xdr:nvPicPr>
        <xdr:cNvPr id="5" name="Picture 4" descr="Access Analytic Overview of Services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000250"/>
          <a:ext cx="571500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robson@accessanalytic.com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9:C81"/>
  <sheetViews>
    <sheetView showGridLines="0" tabSelected="1" zoomScaleNormal="100" workbookViewId="0"/>
  </sheetViews>
  <sheetFormatPr defaultRowHeight="15" x14ac:dyDescent="0.25"/>
  <cols>
    <col min="1" max="1" width="4.140625" customWidth="1"/>
  </cols>
  <sheetData>
    <row r="79" spans="2:3" x14ac:dyDescent="0.25">
      <c r="B79" s="11" t="s">
        <v>33</v>
      </c>
      <c r="C79" s="13">
        <v>1</v>
      </c>
    </row>
    <row r="80" spans="2:3" x14ac:dyDescent="0.25">
      <c r="B80" s="11" t="s">
        <v>34</v>
      </c>
      <c r="C80" s="12" t="s">
        <v>35</v>
      </c>
    </row>
    <row r="81" spans="2:3" x14ac:dyDescent="0.25">
      <c r="B81" s="12"/>
      <c r="C81" s="14" t="s">
        <v>36</v>
      </c>
    </row>
  </sheetData>
  <hyperlinks>
    <hyperlink ref="C81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zoomScale="90" zoomScaleNormal="90" workbookViewId="0"/>
  </sheetViews>
  <sheetFormatPr defaultRowHeight="15" x14ac:dyDescent="0.25"/>
  <cols>
    <col min="1" max="3" width="4.140625" customWidth="1"/>
    <col min="4" max="4" width="41.42578125" customWidth="1"/>
    <col min="5" max="5" width="12.7109375" customWidth="1"/>
  </cols>
  <sheetData>
    <row r="1" spans="1:5" ht="39" customHeight="1" x14ac:dyDescent="0.35">
      <c r="A1" s="10" t="s">
        <v>32</v>
      </c>
    </row>
    <row r="3" spans="1:5" x14ac:dyDescent="0.25">
      <c r="A3" s="2" t="s">
        <v>0</v>
      </c>
      <c r="B3" s="2"/>
      <c r="C3" s="2"/>
      <c r="D3" s="2"/>
      <c r="E3" s="2"/>
    </row>
    <row r="4" spans="1:5" x14ac:dyDescent="0.25">
      <c r="A4" s="3"/>
      <c r="B4" s="3"/>
      <c r="C4" s="3"/>
      <c r="D4" s="3"/>
      <c r="E4" s="3"/>
    </row>
    <row r="5" spans="1:5" x14ac:dyDescent="0.25">
      <c r="A5" s="3"/>
      <c r="B5" s="4" t="s">
        <v>1</v>
      </c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3"/>
      <c r="B7" s="3"/>
      <c r="C7" s="3" t="s">
        <v>2</v>
      </c>
      <c r="D7" s="3"/>
      <c r="E7" s="1">
        <v>800000</v>
      </c>
    </row>
    <row r="8" spans="1:5" x14ac:dyDescent="0.25">
      <c r="A8" s="3"/>
      <c r="B8" s="3"/>
      <c r="C8" s="3" t="s">
        <v>20</v>
      </c>
      <c r="D8" s="3"/>
      <c r="E8" s="1">
        <v>1772903.4739454091</v>
      </c>
    </row>
    <row r="9" spans="1:5" x14ac:dyDescent="0.25">
      <c r="A9" s="3"/>
      <c r="B9" s="3"/>
      <c r="C9" s="3" t="s">
        <v>27</v>
      </c>
      <c r="D9" s="3"/>
      <c r="E9" s="1">
        <v>156327.54342431761</v>
      </c>
    </row>
    <row r="10" spans="1:5" x14ac:dyDescent="0.25">
      <c r="A10" s="3"/>
      <c r="B10" s="3"/>
      <c r="C10" s="3"/>
      <c r="D10" s="3"/>
      <c r="E10" s="3"/>
    </row>
    <row r="11" spans="1:5" x14ac:dyDescent="0.25">
      <c r="B11" s="4" t="s">
        <v>3</v>
      </c>
      <c r="E11" s="1">
        <f>SUBTOTAL(9,E7:E10)</f>
        <v>2729231.0173697267</v>
      </c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5" t="s">
        <v>4</v>
      </c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 t="s">
        <v>5</v>
      </c>
      <c r="D15" s="3"/>
      <c r="E15" s="1">
        <v>0</v>
      </c>
    </row>
    <row r="16" spans="1:5" x14ac:dyDescent="0.25">
      <c r="A16" s="3"/>
      <c r="B16" s="3"/>
      <c r="C16" s="3" t="s">
        <v>21</v>
      </c>
      <c r="D16" s="3"/>
      <c r="E16" s="1">
        <v>-2688</v>
      </c>
    </row>
    <row r="17" spans="1:5" x14ac:dyDescent="0.25">
      <c r="A17" s="3"/>
      <c r="B17" s="3"/>
      <c r="C17" s="3" t="s">
        <v>22</v>
      </c>
      <c r="D17" s="3"/>
      <c r="E17" s="1">
        <v>-23520</v>
      </c>
    </row>
    <row r="18" spans="1:5" x14ac:dyDescent="0.25">
      <c r="A18" s="3"/>
      <c r="B18" s="3"/>
      <c r="C18" s="3" t="s">
        <v>6</v>
      </c>
      <c r="D18" s="3"/>
      <c r="E18" s="1">
        <v>-1479999.9999999998</v>
      </c>
    </row>
    <row r="19" spans="1:5" x14ac:dyDescent="0.25">
      <c r="A19" s="3"/>
      <c r="B19" s="3"/>
      <c r="C19" s="3"/>
      <c r="D19" s="3"/>
      <c r="E19" s="3"/>
    </row>
    <row r="20" spans="1:5" x14ac:dyDescent="0.25">
      <c r="A20" s="3"/>
      <c r="B20" s="5" t="s">
        <v>7</v>
      </c>
      <c r="C20" s="3"/>
      <c r="D20" s="3"/>
      <c r="E20" s="1">
        <f>SUBTOTAL(9,E14:E19)</f>
        <v>-1506207.9999999998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5" t="s">
        <v>8</v>
      </c>
      <c r="C22" s="3"/>
      <c r="D22" s="3"/>
      <c r="E22" s="1">
        <f>SUBTOTAL(9,E6:E21)</f>
        <v>1223023.0173697269</v>
      </c>
    </row>
    <row r="23" spans="1:5" x14ac:dyDescent="0.25">
      <c r="A23" s="3"/>
      <c r="B23" s="3"/>
      <c r="C23" s="3"/>
      <c r="D23" s="3"/>
      <c r="E23" s="3"/>
    </row>
    <row r="24" spans="1:5" x14ac:dyDescent="0.25">
      <c r="A24" s="2" t="s">
        <v>6</v>
      </c>
      <c r="B24" s="2"/>
      <c r="C24" s="2"/>
      <c r="D24" s="2"/>
      <c r="E24" s="2"/>
    </row>
    <row r="25" spans="1:5" x14ac:dyDescent="0.25">
      <c r="A25" s="3"/>
      <c r="B25" s="3"/>
      <c r="C25" s="3"/>
      <c r="D25" s="3"/>
      <c r="E25" s="3"/>
    </row>
    <row r="26" spans="1:5" x14ac:dyDescent="0.25">
      <c r="A26" s="3"/>
      <c r="B26" s="5" t="s">
        <v>6</v>
      </c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3"/>
      <c r="B28" s="3"/>
      <c r="C28" s="3" t="s">
        <v>9</v>
      </c>
      <c r="D28" s="3"/>
      <c r="E28" s="1">
        <v>-1221750</v>
      </c>
    </row>
    <row r="29" spans="1:5" x14ac:dyDescent="0.25">
      <c r="A29" s="3"/>
      <c r="B29" s="3"/>
      <c r="C29" s="3"/>
      <c r="D29" s="3"/>
      <c r="E29" s="3"/>
    </row>
    <row r="30" spans="1:5" x14ac:dyDescent="0.25">
      <c r="A30" s="3"/>
      <c r="B30" s="5" t="s">
        <v>10</v>
      </c>
      <c r="C30" s="3"/>
      <c r="D30" s="3"/>
      <c r="E30" s="1">
        <f>SUBTOTAL(9,E27:E29)</f>
        <v>-1221750</v>
      </c>
    </row>
    <row r="31" spans="1:5" x14ac:dyDescent="0.25">
      <c r="A31" s="3"/>
      <c r="B31" s="3"/>
      <c r="C31" s="3"/>
      <c r="D31" s="3"/>
      <c r="E31" s="3"/>
    </row>
    <row r="32" spans="1:5" x14ac:dyDescent="0.25">
      <c r="A32" s="5" t="s">
        <v>11</v>
      </c>
      <c r="B32" s="3"/>
      <c r="C32" s="3"/>
      <c r="D32" s="3"/>
      <c r="E32" s="1">
        <f>SUBTOTAL(9,E6:E31)</f>
        <v>1273.0173697269056</v>
      </c>
    </row>
    <row r="33" spans="1:11" x14ac:dyDescent="0.25">
      <c r="A33" s="5"/>
      <c r="B33" s="3"/>
      <c r="C33" s="3"/>
      <c r="D33" s="3"/>
      <c r="E33" s="3"/>
    </row>
    <row r="34" spans="1:11" x14ac:dyDescent="0.25">
      <c r="A34" s="5"/>
      <c r="B34" s="3"/>
      <c r="C34" s="3" t="s">
        <v>12</v>
      </c>
      <c r="D34" s="3"/>
      <c r="E34" s="1">
        <v>-17638.888888888887</v>
      </c>
    </row>
    <row r="35" spans="1:11" x14ac:dyDescent="0.25">
      <c r="A35" s="5"/>
      <c r="B35" s="3"/>
      <c r="C35" s="3" t="s">
        <v>13</v>
      </c>
      <c r="D35" s="3"/>
      <c r="E35" s="1">
        <v>-2083.333333333333</v>
      </c>
    </row>
    <row r="36" spans="1:11" x14ac:dyDescent="0.25">
      <c r="A36" s="5"/>
      <c r="B36" s="3"/>
      <c r="C36" s="3"/>
      <c r="D36" s="3"/>
      <c r="E36" s="3"/>
    </row>
    <row r="37" spans="1:11" x14ac:dyDescent="0.25">
      <c r="A37" s="5" t="s">
        <v>14</v>
      </c>
      <c r="B37" s="3"/>
      <c r="C37" s="3"/>
      <c r="D37" s="3"/>
      <c r="E37" s="1">
        <f>SUBTOTAL(9,E6:E36)</f>
        <v>-18449.204852495313</v>
      </c>
      <c r="H37" t="s">
        <v>31</v>
      </c>
    </row>
    <row r="38" spans="1:11" x14ac:dyDescent="0.25">
      <c r="A38" s="5"/>
      <c r="B38" s="3"/>
      <c r="C38" s="3"/>
      <c r="D38" s="3"/>
      <c r="E38" s="3"/>
    </row>
    <row r="39" spans="1:11" x14ac:dyDescent="0.25">
      <c r="A39" s="5"/>
      <c r="B39" s="3"/>
      <c r="C39" s="3" t="s">
        <v>15</v>
      </c>
      <c r="D39" s="3"/>
      <c r="E39" s="8">
        <f>AVERAGE(E48,E48+SUBTOTAL(9,E49))*5%</f>
        <v>250000</v>
      </c>
      <c r="F39" s="9" t="s">
        <v>28</v>
      </c>
      <c r="K39" s="9" t="s">
        <v>29</v>
      </c>
    </row>
    <row r="40" spans="1:11" x14ac:dyDescent="0.25">
      <c r="A40" s="5"/>
      <c r="B40" s="3"/>
      <c r="C40" s="3" t="s">
        <v>16</v>
      </c>
      <c r="D40" s="3"/>
      <c r="E40" s="1">
        <v>0</v>
      </c>
    </row>
    <row r="41" spans="1:11" x14ac:dyDescent="0.25">
      <c r="A41" s="5"/>
      <c r="B41" s="3"/>
      <c r="C41" s="3"/>
      <c r="D41" s="3"/>
      <c r="E41" s="3"/>
    </row>
    <row r="42" spans="1:11" x14ac:dyDescent="0.25">
      <c r="A42" s="5" t="s">
        <v>17</v>
      </c>
      <c r="B42" s="3"/>
      <c r="C42" s="3"/>
      <c r="D42" s="3"/>
      <c r="E42" s="1">
        <f>SUBTOTAL(9,E6:E41)</f>
        <v>-18449.204852495313</v>
      </c>
      <c r="F42" s="9" t="s">
        <v>30</v>
      </c>
    </row>
    <row r="43" spans="1:11" x14ac:dyDescent="0.25">
      <c r="A43" s="3"/>
      <c r="B43" s="3"/>
      <c r="C43" s="3"/>
      <c r="D43" s="3"/>
      <c r="E43" s="3"/>
    </row>
    <row r="44" spans="1:11" x14ac:dyDescent="0.25">
      <c r="A44" s="3"/>
      <c r="B44" s="3"/>
      <c r="C44" s="3" t="s">
        <v>18</v>
      </c>
      <c r="D44" s="3"/>
      <c r="E44" s="1">
        <v>224931.96145574862</v>
      </c>
    </row>
    <row r="45" spans="1:11" x14ac:dyDescent="0.25">
      <c r="A45" s="3"/>
      <c r="B45" s="3"/>
      <c r="C45" s="3"/>
      <c r="D45" s="3"/>
      <c r="E45" s="3"/>
    </row>
    <row r="46" spans="1:11" ht="15.75" thickBot="1" x14ac:dyDescent="0.3">
      <c r="A46" s="6" t="s">
        <v>19</v>
      </c>
      <c r="B46" s="6"/>
      <c r="C46" s="6"/>
      <c r="D46" s="6"/>
      <c r="E46" s="7">
        <f>SUBTOTAL(9,E6:E45)</f>
        <v>206482.75660325331</v>
      </c>
      <c r="F46" s="9" t="s">
        <v>30</v>
      </c>
    </row>
    <row r="47" spans="1:11" ht="15.75" thickTop="1" x14ac:dyDescent="0.25"/>
    <row r="48" spans="1:11" x14ac:dyDescent="0.25">
      <c r="A48" t="s">
        <v>23</v>
      </c>
      <c r="E48" s="1">
        <v>0</v>
      </c>
    </row>
    <row r="49" spans="1:5" x14ac:dyDescent="0.25">
      <c r="A49" t="s">
        <v>24</v>
      </c>
      <c r="E49" s="1">
        <v>10000000</v>
      </c>
    </row>
    <row r="50" spans="1:5" x14ac:dyDescent="0.25">
      <c r="A50" t="s">
        <v>25</v>
      </c>
      <c r="E50" s="1">
        <f>E39</f>
        <v>250000</v>
      </c>
    </row>
    <row r="51" spans="1:5" x14ac:dyDescent="0.25">
      <c r="A51" t="s">
        <v>26</v>
      </c>
      <c r="E51" s="1">
        <f>SUBTOTAL(9,E48:E50)</f>
        <v>10250000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SUBTOTAL Example</vt:lpstr>
    </vt:vector>
  </TitlesOfParts>
  <Company>Access Analytic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Robson</dc:creator>
  <cp:lastModifiedBy>Jeff Robson</cp:lastModifiedBy>
  <dcterms:created xsi:type="dcterms:W3CDTF">2015-08-12T06:42:58Z</dcterms:created>
  <dcterms:modified xsi:type="dcterms:W3CDTF">2015-09-21T02:00:00Z</dcterms:modified>
</cp:coreProperties>
</file>